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06" windowWidth="7770" windowHeight="8520" activeTab="0"/>
  </bookViews>
  <sheets>
    <sheet name="INVTST" sheetId="1" r:id="rId1"/>
    <sheet name="SALESCL" sheetId="2" r:id="rId2"/>
    <sheet name="SALESBW" sheetId="3" r:id="rId3"/>
    <sheet name="GMCL" sheetId="4" r:id="rId4"/>
    <sheet name="GMBW" sheetId="5" r:id="rId5"/>
    <sheet name="BARSHIPC" sheetId="6" r:id="rId6"/>
    <sheet name="BARSHIPB" sheetId="7" r:id="rId7"/>
  </sheets>
  <definedNames>
    <definedName name="\0">'INVTST'!$D$1</definedName>
    <definedName name="\m">'INVTST'!$D$1</definedName>
    <definedName name="\x">'INVTST'!$D$1</definedName>
    <definedName name="__123Graph_A" hidden="1">'INVTST'!$R$12:$U$12</definedName>
    <definedName name="__123Graph_ABARSHIPB" hidden="1">'INVTST'!$R$12:$U$12</definedName>
    <definedName name="__123Graph_ABARSHIPC" hidden="1">'INVTST'!$R$12:$U$12</definedName>
    <definedName name="__123Graph_AGMBW" hidden="1">'INVTST'!$R$18:$T$18</definedName>
    <definedName name="__123Graph_AGMCL" hidden="1">'INVTST'!$R$18:$T$18</definedName>
    <definedName name="__123Graph_ASALESBW" hidden="1">'INVTST'!$R$17:$T$17</definedName>
    <definedName name="__123Graph_ASALESCL" hidden="1">'INVTST'!$R$17:$T$17</definedName>
    <definedName name="__123Graph_BGMBW" hidden="1">'INVTST'!$S$30:$S$32</definedName>
    <definedName name="__123Graph_BGMCL" hidden="1">'INVTST'!$S$30:$S$32</definedName>
    <definedName name="__123Graph_BSALESBW" hidden="1">'INVTST'!$S$30:$S$32</definedName>
    <definedName name="__123Graph_BSALESCL" hidden="1">'INVTST'!$S$30:$S$32</definedName>
    <definedName name="__123Graph_CGMBW" hidden="1">'INVTST'!$R$26:$U$26</definedName>
    <definedName name="__123Graph_CGMCL" hidden="1">'INVTST'!$R$26:$U$26</definedName>
    <definedName name="__123Graph_CSALESBW" hidden="1">'INVTST'!$R$26:$U$26</definedName>
    <definedName name="__123Graph_CSALESCL" hidden="1">'INVTST'!$R$26:$U$26</definedName>
    <definedName name="__123Graph_LBL_A" hidden="1">'INVTST'!$R$12:$U$12</definedName>
    <definedName name="__123Graph_LBL_ABARSHIPB" hidden="1">'INVTST'!$R$12:$U$12</definedName>
    <definedName name="__123Graph_LBL_ABARSHIPC" hidden="1">'INVTST'!$R$12:$U$12</definedName>
    <definedName name="__123Graph_X" hidden="1">'INVTST'!$R$23:$U$23</definedName>
    <definedName name="__123Graph_XBARSHIPB" hidden="1">'INVTST'!$R$23:$U$23</definedName>
    <definedName name="__123Graph_XBARSHIPC" hidden="1">'INVTST'!$R$23:$U$23</definedName>
    <definedName name="__123Graph_XGMBW" hidden="1">'INVTST'!$R$22:$T$22</definedName>
    <definedName name="__123Graph_XGMCL" hidden="1">'INVTST'!$R$22:$T$22</definedName>
    <definedName name="__123Graph_XSALESBW" hidden="1">'INVTST'!$R$22:$T$22</definedName>
    <definedName name="__123Graph_XSALESCL" hidden="1">'INVTST'!$R$22:$T$22</definedName>
    <definedName name="_Fill" hidden="1">'INVTST'!$A$31</definedName>
    <definedName name="BW">'INVTST'!$D$15:$G$17</definedName>
    <definedName name="CL">'INVTST'!$D$11:$G$13</definedName>
    <definedName name="DEF1">'INVTST'!$A$51:$I$70</definedName>
    <definedName name="DEF2">'INVTST'!$A$71</definedName>
    <definedName name="DEF3">'INVTST'!$A$91</definedName>
    <definedName name="FUNCTIONS">'INVTST'!$D$3:$K$5</definedName>
    <definedName name="HELP1">'INVTST'!$Q$40:$U$59</definedName>
    <definedName name="HELP2">'INVTST'!$Q$60:$U$79</definedName>
    <definedName name="INPUT">'INVTST'!$Q$1:$U$19</definedName>
    <definedName name="MARK">'INVTST'!$D$19:$F$25</definedName>
    <definedName name="_xlnm.Print_Area" localSheetId="0">'INVTST'!$Q$1:$U$19</definedName>
    <definedName name="_xlnm.Print_Area">'INVTST'!$Q$1:$U$19</definedName>
    <definedName name="Print_Area_MI" localSheetId="0">'INVTST'!$Q$1:$U$19</definedName>
    <definedName name="PRINT_AREA_MI">'INVTST'!$Q$1:$U$19</definedName>
    <definedName name="WHIC">'INVTST'!$D$7:$E$9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for which 
Reg. 1 Mfg/Shipping Analysis is to be performed.</t>
        </r>
      </text>
    </comment>
    <comment ref="R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R1 Ending Inventory (in units) from page 7 of current period's printout.</t>
        </r>
      </text>
    </comment>
    <comment ref="S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R1 Ending Inventory (in units) from page 7 of current period's printout.</t>
        </r>
      </text>
    </comment>
    <comment ref="T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R1 Ending Inventory (in units) from page 7 of current period's printout.</t>
        </r>
      </text>
    </comment>
    <comment ref="R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TST R1 from page 9 of current period's printout.</t>
        </r>
      </text>
    </comment>
    <comment ref="S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CVE R1 from page 9 of current period's printout.</t>
        </r>
      </text>
    </comment>
    <comment ref="T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SSL R1 from page 9 of current period's printout.</t>
        </r>
      </text>
    </comment>
    <comment ref="R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TST R1 market share based on your decisions.</t>
        </r>
      </text>
    </comment>
    <comment ref="S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CVE R1 market share based on your decisions.</t>
        </r>
      </text>
    </comment>
    <comment ref="T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SSL R1 market share based on your decisions.</t>
        </r>
      </text>
    </comment>
    <comment ref="R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TST R1 safety stock (in units).</t>
        </r>
      </text>
    </comment>
    <comment ref="S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CVE R1 safety stock (in units).</t>
        </r>
      </text>
    </comment>
    <comment ref="T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SSL R1 safety stock (in units).</t>
        </r>
      </text>
    </comment>
    <comment ref="R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R1 price for next decision period.</t>
        </r>
      </text>
    </comment>
    <comment ref="S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R1 price for next decision period.</t>
        </r>
      </text>
    </comment>
    <comment ref="T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R1 price for next decision period.</t>
        </r>
      </text>
    </comment>
    <comment ref="R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TST cost of production for next period from Cost Report on page 7 of printout.</t>
        </r>
      </text>
    </comment>
    <comment ref="S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CVE cost of production for next period from Cost Report on page 7 of printout.</t>
        </r>
      </text>
    </comment>
    <comment ref="T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SSL cost of production for next period from Cost Report on page 7 of printout.</t>
        </r>
      </text>
    </comment>
  </commentList>
</comments>
</file>

<file path=xl/sharedStrings.xml><?xml version="1.0" encoding="utf-8"?>
<sst xmlns="http://schemas.openxmlformats.org/spreadsheetml/2006/main" count="312" uniqueCount="119">
  <si>
    <t>\M ---&gt;</t>
  </si>
  <si>
    <t>{esc}{esc}{esc}{esc}{calc}{goto}INPUT~/xmFUNCTIONS~</t>
  </si>
  <si>
    <t xml:space="preserve"> &lt;&lt;----- PERIOD #   *************</t>
  </si>
  <si>
    <t xml:space="preserve"> </t>
  </si>
  <si>
    <t>ANALYSIS (ANAL. 1A)</t>
  </si>
  <si>
    <t>functions--&gt;</t>
  </si>
  <si>
    <t>INPUT</t>
  </si>
  <si>
    <t>SAVE</t>
  </si>
  <si>
    <t>PRINT</t>
  </si>
  <si>
    <t>MENU</t>
  </si>
  <si>
    <t>GRAPH</t>
  </si>
  <si>
    <t>B:CVE-SHIP</t>
  </si>
  <si>
    <t>C:SSL-SHIP</t>
  </si>
  <si>
    <t>DEFINITIONS</t>
  </si>
  <si>
    <t>*</t>
  </si>
  <si>
    <t>INPUT DATA</t>
  </si>
  <si>
    <t>SAVE this Worksheet FILE</t>
  </si>
  <si>
    <t>PRINT DATA</t>
  </si>
  <si>
    <t>RETURN TO MENU</t>
  </si>
  <si>
    <t>GRAPH RESULTS</t>
  </si>
  <si>
    <t>DO CVE SHIPPING ANALYSIS</t>
  </si>
  <si>
    <t>DO SSL SHIPPING ANALYSIS</t>
  </si>
  <si>
    <t>Definition of terms and input cells</t>
  </si>
  <si>
    <t>/riINPUT~/xmFUNCTIONS~</t>
  </si>
  <si>
    <t>/fsINVTST~R~/xmFUNCTIONS~</t>
  </si>
  <si>
    <t>/wgdpsS{esc}~QQ/ppcaoml4~mr80~qrQ3..U3~grINPUT~agaPq/xmFUNCTIONS~</t>
  </si>
  <si>
    <t>{goto}INPUT~/frMENU~</t>
  </si>
  <si>
    <t>/XMwhic~</t>
  </si>
  <si>
    <t>/frINVCVE~</t>
  </si>
  <si>
    <t>/frINVSSL~</t>
  </si>
  <si>
    <t>{goto}DEF1~{?}{goto}DEF2~{?}{goto}DEF3~{?}{goto}input~/XmFUNCTIONS~</t>
  </si>
  <si>
    <t>Est Market Share %:</t>
  </si>
  <si>
    <t>whic---&gt;</t>
  </si>
  <si>
    <t>COLOR</t>
  </si>
  <si>
    <t>MONOCHROME</t>
  </si>
  <si>
    <t>Est UNIT Sales    :</t>
  </si>
  <si>
    <t>GRAPH IN COLOR</t>
  </si>
  <si>
    <t>GRAPH IN BLACK/WHITE</t>
  </si>
  <si>
    <t>/xmCL~</t>
  </si>
  <si>
    <t>/xmBW~</t>
  </si>
  <si>
    <t>MIN. MFG. ORDER -&gt;:</t>
  </si>
  <si>
    <t>Safety Stock      :</t>
  </si>
  <si>
    <t>cl---&gt;</t>
  </si>
  <si>
    <t>SHIPMENTS</t>
  </si>
  <si>
    <t>REVENUES</t>
  </si>
  <si>
    <t>GROSS MARGIN</t>
  </si>
  <si>
    <t>QUIT</t>
  </si>
  <si>
    <t xml:space="preserve">   --------- </t>
  </si>
  <si>
    <t xml:space="preserve">   ---------</t>
  </si>
  <si>
    <t>GRAPH UNITS TO MFG/SHIP</t>
  </si>
  <si>
    <t>GRAPH SALES REVENUES</t>
  </si>
  <si>
    <t>GRAPH GROSS MARGINS</t>
  </si>
  <si>
    <t>RETURN TO COMMAND MENU</t>
  </si>
  <si>
    <t>SHIPPING REQUEST-&gt;:</t>
  </si>
  <si>
    <t>/gnuBARSHIPC~Q{goto}HELP1~/xmMARK~</t>
  </si>
  <si>
    <t>/gnuSALESCL~Q{goto}HELP1~/xmMARK~</t>
  </si>
  <si>
    <t>/gnuGMCL~Q{goto}HELP1~/xmMARK~</t>
  </si>
  <si>
    <t>/xmFUNCTIONS~</t>
  </si>
  <si>
    <t>=======================================================================</t>
  </si>
  <si>
    <t>Selling Price     :</t>
  </si>
  <si>
    <t>=</t>
  </si>
  <si>
    <t>bw ---&gt;</t>
  </si>
  <si>
    <t>Unit mfg. Cost    :</t>
  </si>
  <si>
    <t>/gnuBARSHIPB~Q{goto}HELP1~/xmMARK~</t>
  </si>
  <si>
    <t>/gnuSALESBW~Q{goto}HELP1~/xmMARK~</t>
  </si>
  <si>
    <t>/gnuGMBW~Q{goto}HELP1~/xmMARK~</t>
  </si>
  <si>
    <t>Est. Revenues     :</t>
  </si>
  <si>
    <t>Est. Gross Margin :</t>
  </si>
  <si>
    <t>mark----&gt;</t>
  </si>
  <si>
    <t>RETURN TO MENU WITHOUT SAVING GRAPH</t>
  </si>
  <si>
    <t>SAVE THE GRAPH TO DISK TO PRINT LATER</t>
  </si>
  <si>
    <t>{goto}INPUT~</t>
  </si>
  <si>
    <t>{goto}HELP2~/gs{?}~</t>
  </si>
  <si>
    <t>******************************************************************************</t>
  </si>
  <si>
    <t>{right}~</t>
  </si>
  <si>
    <t>{esc}{esc}{esc}</t>
  </si>
  <si>
    <t>This worksheet helps you calculate the number of units to manufacture</t>
  </si>
  <si>
    <t>and ship in a period. It takes into account your existing inventory,</t>
  </si>
  <si>
    <t>the unit forecast, and your estimate of the market share you expect</t>
  </si>
  <si>
    <t>to earn this period. The definitions of the input and output values,</t>
  </si>
  <si>
    <t>by line # follows:</t>
  </si>
  <si>
    <t>(1) PERIOD #        Enter the period # for the analysis.</t>
  </si>
  <si>
    <t>(2) Beg. Inventory  Enter ENDING Inventory from the PREVIOUS period</t>
  </si>
  <si>
    <t xml:space="preserve">                    in UNITS (do NOT use $) from the "SHIPMENTS AND</t>
  </si>
  <si>
    <t xml:space="preserve">                    INVENTORY BY REGION BY PRODUCT" report that</t>
  </si>
  <si>
    <t xml:space="preserve">                    follows the last P&amp;L report.</t>
  </si>
  <si>
    <t xml:space="preserve">  [ Press  &lt;ENTER&gt;  key for next Page ]</t>
  </si>
  <si>
    <t>(3) Ind. Forecast   Enter the UNIT FORECAST of INDUSTRY sales for the</t>
  </si>
  <si>
    <t xml:space="preserve">                    period from the Forecast Report purchased as part</t>
  </si>
  <si>
    <t xml:space="preserve">                    of your marketing research. You may want to modify</t>
  </si>
  <si>
    <t xml:space="preserve">                    or adjust that figure based on your analysis of</t>
  </si>
  <si>
    <t xml:space="preserve">                    previous forecast report accuracy; or modify the</t>
  </si>
  <si>
    <t xml:space="preserve">                    final forecast based on your independent projection</t>
  </si>
  <si>
    <t xml:space="preserve">                    of changes in the industry effort index.</t>
  </si>
  <si>
    <t>(4) Market Share %  Enter YOUR estimate of what you expect your new</t>
  </si>
  <si>
    <t xml:space="preserve">                    marketing program to generate in terms of share of</t>
  </si>
  <si>
    <t xml:space="preserve">                    market percent (15, 20, 25, etc.)  Your estimate</t>
  </si>
  <si>
    <t xml:space="preserve">                    should take into consideration not only expected</t>
  </si>
  <si>
    <t xml:space="preserve">                    customer response to your new mix, but also the</t>
  </si>
  <si>
    <t xml:space="preserve">                    projected decisions of competitors in the period.</t>
  </si>
  <si>
    <t>[ Press  &lt;ENTER&gt;  key for next Page ]</t>
  </si>
  <si>
    <t>(5) Safety Stock    Optional entry for needed safety stock in units.</t>
  </si>
  <si>
    <t>(6) Selling Price   The dollar price you will charge for the product. This</t>
  </si>
  <si>
    <t xml:space="preserve">                    This is used to calculate projected dollar revenues.</t>
  </si>
  <si>
    <t>(7) Unit Mfg. Cost  Unit cost of production for a product for the</t>
  </si>
  <si>
    <t xml:space="preserve">                    coming period, from the "PRODUCTION COST REPORT."</t>
  </si>
  <si>
    <t xml:space="preserve">        *****  Other Items on this Worksheet</t>
  </si>
  <si>
    <t xml:space="preserve">      MIN. MFG. ORDER, SHIPPING REQUEST, Est. Revenues, and Est. Gross</t>
  </si>
  <si>
    <t xml:space="preserve">      Margin are automatically calculated by the worksheet.</t>
  </si>
  <si>
    <t>[ Press  &lt;ENTER&gt; to return to Worksheet MENU ]</t>
  </si>
  <si>
    <t>NOTE:  Enter Beg. Inventory, Ind. Forecast, and Safety Stock in  UNITS</t>
  </si>
  <si>
    <t>TST</t>
  </si>
  <si>
    <t>CVE</t>
  </si>
  <si>
    <t>SSL</t>
  </si>
  <si>
    <t>Beg. Inventory:</t>
  </si>
  <si>
    <t>Ind. Forecast :</t>
  </si>
  <si>
    <r>
      <t xml:space="preserve">REG </t>
    </r>
    <r>
      <rPr>
        <sz val="10"/>
        <rFont val="Courier"/>
        <family val="3"/>
      </rPr>
      <t>I</t>
    </r>
    <r>
      <rPr>
        <sz val="10"/>
        <rFont val="Courier"/>
        <family val="0"/>
      </rPr>
      <t xml:space="preserve"> TOTAL</t>
    </r>
  </si>
  <si>
    <r>
      <t xml:space="preserve">   REG </t>
    </r>
    <r>
      <rPr>
        <sz val="10"/>
        <rFont val="Courier"/>
        <family val="3"/>
      </rPr>
      <t>I</t>
    </r>
    <r>
      <rPr>
        <sz val="10"/>
        <rFont val="Courier"/>
        <family val="0"/>
      </rPr>
      <t xml:space="preserve"> TOTAL</t>
    </r>
  </si>
  <si>
    <r>
      <t>REGION</t>
    </r>
    <r>
      <rPr>
        <sz val="10"/>
        <rFont val="Courier"/>
        <family val="3"/>
      </rPr>
      <t xml:space="preserve"> I</t>
    </r>
    <r>
      <rPr>
        <sz val="10"/>
        <rFont val="Courier"/>
        <family val="0"/>
      </rPr>
      <t xml:space="preserve"> SHIPPING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</si>
</sst>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_)"/>
    <numFmt numFmtId="167" formatCode="mmm\-yy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fill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ESTIMATED REVENUES ($)
 REGION 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INVTST!$R$17:$T$17</c:f>
              <c:numCache>
                <c:ptCount val="3"/>
                <c:pt idx="0">
                  <c:v>34508250</c:v>
                </c:pt>
                <c:pt idx="1">
                  <c:v>1724800</c:v>
                </c:pt>
                <c:pt idx="2">
                  <c:v>4800000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ESTIMATED REVENUES ($)
 REGION 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INVTST!$R$17:$T$17</c:f>
              <c:numCache>
                <c:ptCount val="3"/>
                <c:pt idx="0">
                  <c:v>34508250</c:v>
                </c:pt>
                <c:pt idx="1">
                  <c:v>1724800</c:v>
                </c:pt>
                <c:pt idx="2">
                  <c:v>4800000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DOLLAR GROSS MARGINS
 REGION 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INVTST!$R$18:$T$18</c:f>
              <c:numCache>
                <c:ptCount val="3"/>
                <c:pt idx="0">
                  <c:v>9436950</c:v>
                </c:pt>
                <c:pt idx="1">
                  <c:v>329280</c:v>
                </c:pt>
                <c:pt idx="2">
                  <c:v>528000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DOLLAR GROSS MARGINS
 REGION 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INVTST!$R$18:$T$18</c:f>
              <c:numCache>
                <c:ptCount val="3"/>
                <c:pt idx="0">
                  <c:v>9436950</c:v>
                </c:pt>
                <c:pt idx="1">
                  <c:v>329280</c:v>
                </c:pt>
                <c:pt idx="2">
                  <c:v>528000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PRODUCTION/SHIPPING ORDER (in units)
 REGION 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4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  <c:pt idx="3">
                  <c:v>REG I TOTAL</c:v>
                </c:pt>
              </c:strCache>
            </c:strRef>
          </c:cat>
          <c:val>
            <c:numRef>
              <c:f>INVTST!$R$12:$U$12</c:f>
              <c:numCache>
                <c:ptCount val="4"/>
                <c:pt idx="0">
                  <c:v>6413.5</c:v>
                </c:pt>
                <c:pt idx="1">
                  <c:v>0</c:v>
                </c:pt>
                <c:pt idx="2">
                  <c:v>1170</c:v>
                </c:pt>
                <c:pt idx="3">
                  <c:v>7583.5</c:v>
                </c:pt>
              </c:numCache>
            </c:numRef>
          </c:val>
        </c:ser>
        <c:axId val="35183619"/>
        <c:axId val="48217116"/>
      </c:barChart>
      <c:catAx>
        <c:axId val="3518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   PRODUCTS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8217116"/>
        <c:crosses val="autoZero"/>
        <c:auto val="1"/>
        <c:lblOffset val="100"/>
        <c:noMultiLvlLbl val="0"/>
      </c:catAx>
      <c:valAx>
        <c:axId val="4821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836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PRODUCTION/SHIPPING ORDER (in units)
 REGION 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4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  <c:pt idx="3">
                  <c:v>REG I TOTAL</c:v>
                </c:pt>
              </c:strCache>
            </c:strRef>
          </c:cat>
          <c:val>
            <c:numRef>
              <c:f>INVTST!$R$12:$U$12</c:f>
              <c:numCache>
                <c:ptCount val="4"/>
                <c:pt idx="0">
                  <c:v>6413.5</c:v>
                </c:pt>
                <c:pt idx="1">
                  <c:v>0</c:v>
                </c:pt>
                <c:pt idx="2">
                  <c:v>1170</c:v>
                </c:pt>
                <c:pt idx="3">
                  <c:v>7583.5</c:v>
                </c:pt>
              </c:numCache>
            </c:numRef>
          </c:val>
        </c:ser>
        <c:axId val="31300861"/>
        <c:axId val="13272294"/>
      </c:barChart>
      <c:catAx>
        <c:axId val="313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    PRODUCTS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3272294"/>
        <c:crosses val="autoZero"/>
        <c:auto val="1"/>
        <c:lblOffset val="100"/>
        <c:noMultiLvlLbl val="0"/>
      </c:catAx>
      <c:valAx>
        <c:axId val="13272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0086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10"/>
  <sheetViews>
    <sheetView showGridLines="0" tabSelected="1" zoomScale="155" zoomScaleNormal="155" workbookViewId="0" topLeftCell="Q1">
      <selection activeCell="R1" sqref="R1"/>
    </sheetView>
  </sheetViews>
  <sheetFormatPr defaultColWidth="9.625" defaultRowHeight="12.75"/>
  <cols>
    <col min="1" max="1" width="1.625" style="0" hidden="1" customWidth="1"/>
    <col min="2" max="16" width="0" style="0" hidden="1" customWidth="1"/>
    <col min="17" max="17" width="19.625" style="0" customWidth="1"/>
    <col min="18" max="20" width="13.625" style="0" customWidth="1"/>
    <col min="21" max="21" width="16.00390625" style="0" bestFit="1" customWidth="1"/>
  </cols>
  <sheetData>
    <row r="1" spans="1:21" ht="12.75">
      <c r="A1" s="1" t="s">
        <v>0</v>
      </c>
      <c r="D1" s="1" t="s">
        <v>1</v>
      </c>
      <c r="Q1" s="1" t="s">
        <v>118</v>
      </c>
      <c r="R1" s="2">
        <v>2</v>
      </c>
      <c r="S1" s="1" t="s">
        <v>2</v>
      </c>
      <c r="T1" s="3"/>
      <c r="U1" s="3">
        <f ca="1">TRUNC(NOW())</f>
        <v>39345</v>
      </c>
    </row>
    <row r="2" spans="17:21" ht="12.75">
      <c r="Q2" s="4" t="s">
        <v>4</v>
      </c>
      <c r="R2" s="17" t="s">
        <v>111</v>
      </c>
      <c r="S2" s="17" t="s">
        <v>112</v>
      </c>
      <c r="T2" s="17" t="s">
        <v>113</v>
      </c>
      <c r="U2" s="18" t="s">
        <v>117</v>
      </c>
    </row>
    <row r="3" spans="1:21" ht="12.75">
      <c r="A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5" t="s">
        <v>11</v>
      </c>
      <c r="J3" s="1" t="s">
        <v>12</v>
      </c>
      <c r="K3" s="1" t="s">
        <v>13</v>
      </c>
      <c r="Q3" s="6" t="s">
        <v>14</v>
      </c>
      <c r="R3" s="6" t="s">
        <v>14</v>
      </c>
      <c r="S3" s="6" t="s">
        <v>14</v>
      </c>
      <c r="T3" s="6" t="s">
        <v>14</v>
      </c>
      <c r="U3" s="6" t="s">
        <v>14</v>
      </c>
    </row>
    <row r="4" spans="4:21" ht="12.75"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5" t="s">
        <v>20</v>
      </c>
      <c r="J4" s="1" t="s">
        <v>21</v>
      </c>
      <c r="K4" s="1" t="s">
        <v>22</v>
      </c>
      <c r="O4" s="1" t="s">
        <v>3</v>
      </c>
      <c r="Q4" s="1" t="s">
        <v>114</v>
      </c>
      <c r="R4" s="2">
        <v>629</v>
      </c>
      <c r="S4" s="2">
        <v>749</v>
      </c>
      <c r="T4" s="2">
        <v>55</v>
      </c>
      <c r="U4" s="7">
        <f>R4+S4+T4</f>
        <v>1433</v>
      </c>
    </row>
    <row r="5" spans="4:21" ht="12.75"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5" t="s">
        <v>28</v>
      </c>
      <c r="J5" s="1" t="s">
        <v>29</v>
      </c>
      <c r="K5" s="1" t="s">
        <v>30</v>
      </c>
      <c r="O5" s="8"/>
      <c r="Q5" s="1" t="s">
        <v>115</v>
      </c>
      <c r="R5" s="2">
        <v>9390</v>
      </c>
      <c r="S5" s="2">
        <v>5600</v>
      </c>
      <c r="T5" s="2">
        <v>4000</v>
      </c>
      <c r="U5" s="7">
        <f>R5+S5+T5</f>
        <v>18990</v>
      </c>
    </row>
    <row r="6" spans="17:21" ht="12.75">
      <c r="Q6" s="1" t="s">
        <v>31</v>
      </c>
      <c r="R6" s="9">
        <v>75</v>
      </c>
      <c r="S6" s="9">
        <v>7</v>
      </c>
      <c r="T6" s="9">
        <v>30</v>
      </c>
      <c r="U6" s="10">
        <f>((R5*(R6/100))+(S5*(S6/100))+(T5*(T6/100)))/U5*100</f>
        <v>45.468667719852554</v>
      </c>
    </row>
    <row r="7" spans="1:21" ht="12.75">
      <c r="A7" s="1" t="s">
        <v>32</v>
      </c>
      <c r="D7" s="1" t="s">
        <v>33</v>
      </c>
      <c r="E7" s="1" t="s">
        <v>34</v>
      </c>
      <c r="O7" s="8"/>
      <c r="Q7" s="1" t="s">
        <v>35</v>
      </c>
      <c r="R7" s="7">
        <f>(R5*(R6/100))</f>
        <v>7042.5</v>
      </c>
      <c r="S7" s="7">
        <f>(S5*(S6/100))</f>
        <v>392.00000000000006</v>
      </c>
      <c r="T7" s="7">
        <f>(T5*(T6/100))</f>
        <v>1200</v>
      </c>
      <c r="U7" s="7">
        <f>(U5*(U6/100))</f>
        <v>8634.5</v>
      </c>
    </row>
    <row r="8" spans="4:5" ht="12.75">
      <c r="D8" s="1" t="s">
        <v>36</v>
      </c>
      <c r="E8" s="1" t="s">
        <v>37</v>
      </c>
    </row>
    <row r="9" spans="4:21" ht="12.75">
      <c r="D9" s="1" t="s">
        <v>38</v>
      </c>
      <c r="E9" s="1" t="s">
        <v>39</v>
      </c>
      <c r="O9" s="8"/>
      <c r="Q9" s="1" t="s">
        <v>40</v>
      </c>
      <c r="R9" s="7">
        <f>IF(Q25&lt;Q26,0,Q25)</f>
        <v>6413.5</v>
      </c>
      <c r="S9" s="7">
        <f>IF(Q30&lt;Q31,0,Q30)</f>
        <v>0</v>
      </c>
      <c r="T9" s="7">
        <f>IF(Q35&lt;Q36,0,Q35)</f>
        <v>1145</v>
      </c>
      <c r="U9" s="7">
        <f>R9+S9+T9</f>
        <v>7558.5</v>
      </c>
    </row>
    <row r="10" spans="7:21" ht="12.75">
      <c r="G10" s="8"/>
      <c r="O10" s="8"/>
      <c r="Q10" s="1" t="s">
        <v>41</v>
      </c>
      <c r="R10" s="2">
        <v>0</v>
      </c>
      <c r="S10" s="2">
        <v>0</v>
      </c>
      <c r="T10" s="2">
        <v>25</v>
      </c>
      <c r="U10" s="7">
        <f>R10+S10+T10</f>
        <v>25</v>
      </c>
    </row>
    <row r="11" spans="1:21" ht="12.75">
      <c r="A11" s="1" t="s">
        <v>42</v>
      </c>
      <c r="D11" s="1" t="s">
        <v>43</v>
      </c>
      <c r="E11" s="1" t="s">
        <v>44</v>
      </c>
      <c r="F11" s="1" t="s">
        <v>45</v>
      </c>
      <c r="G11" s="1" t="s">
        <v>46</v>
      </c>
      <c r="R11" s="1" t="s">
        <v>47</v>
      </c>
      <c r="S11" s="1" t="s">
        <v>48</v>
      </c>
      <c r="T11" s="1" t="s">
        <v>48</v>
      </c>
      <c r="U11" s="1" t="s">
        <v>48</v>
      </c>
    </row>
    <row r="12" spans="4:21" ht="12.75">
      <c r="D12" s="1" t="s">
        <v>49</v>
      </c>
      <c r="E12" s="1" t="s">
        <v>50</v>
      </c>
      <c r="F12" s="1" t="s">
        <v>51</v>
      </c>
      <c r="G12" s="1" t="s">
        <v>52</v>
      </c>
      <c r="Q12" s="1" t="s">
        <v>53</v>
      </c>
      <c r="R12" s="7">
        <f>R9+R10</f>
        <v>6413.5</v>
      </c>
      <c r="S12" s="7">
        <f>S9+S10</f>
        <v>0</v>
      </c>
      <c r="T12" s="7">
        <f>T9+T10</f>
        <v>1170</v>
      </c>
      <c r="U12" s="7">
        <f>U9+U10</f>
        <v>7583.5</v>
      </c>
    </row>
    <row r="13" spans="4:21" ht="12.75">
      <c r="D13" s="1" t="s">
        <v>54</v>
      </c>
      <c r="E13" s="1" t="s">
        <v>55</v>
      </c>
      <c r="F13" s="1" t="s">
        <v>56</v>
      </c>
      <c r="G13" s="1" t="s">
        <v>57</v>
      </c>
      <c r="Q13" s="1" t="s">
        <v>58</v>
      </c>
      <c r="U13" s="12" t="s">
        <v>60</v>
      </c>
    </row>
    <row r="14" spans="7:21" ht="12.75">
      <c r="G14" s="8"/>
      <c r="O14" s="8"/>
      <c r="Q14" s="1" t="s">
        <v>59</v>
      </c>
      <c r="R14" s="11">
        <v>4900</v>
      </c>
      <c r="S14" s="11">
        <v>4400</v>
      </c>
      <c r="T14" s="11">
        <v>4000</v>
      </c>
      <c r="U14" s="12" t="s">
        <v>60</v>
      </c>
    </row>
    <row r="15" spans="1:21" ht="12.75">
      <c r="A15" s="1" t="s">
        <v>61</v>
      </c>
      <c r="D15" s="1" t="s">
        <v>43</v>
      </c>
      <c r="E15" s="1" t="s">
        <v>44</v>
      </c>
      <c r="F15" s="1" t="s">
        <v>45</v>
      </c>
      <c r="G15" s="1" t="s">
        <v>46</v>
      </c>
      <c r="Q15" s="1" t="s">
        <v>62</v>
      </c>
      <c r="R15" s="11">
        <v>3560</v>
      </c>
      <c r="S15" s="11">
        <v>3560</v>
      </c>
      <c r="T15" s="11">
        <v>3560</v>
      </c>
      <c r="U15" s="12" t="s">
        <v>60</v>
      </c>
    </row>
    <row r="16" spans="4:21" ht="12.75">
      <c r="D16" s="1" t="s">
        <v>49</v>
      </c>
      <c r="E16" s="1" t="s">
        <v>50</v>
      </c>
      <c r="F16" s="1" t="s">
        <v>51</v>
      </c>
      <c r="G16" s="1" t="s">
        <v>52</v>
      </c>
      <c r="Q16" s="6" t="s">
        <v>60</v>
      </c>
      <c r="R16" s="6" t="s">
        <v>60</v>
      </c>
      <c r="S16" s="6" t="s">
        <v>60</v>
      </c>
      <c r="T16" s="6" t="s">
        <v>60</v>
      </c>
      <c r="U16" s="6" t="s">
        <v>60</v>
      </c>
    </row>
    <row r="17" spans="4:21" ht="12.75">
      <c r="D17" s="1" t="s">
        <v>63</v>
      </c>
      <c r="E17" s="1" t="s">
        <v>64</v>
      </c>
      <c r="F17" s="1" t="s">
        <v>65</v>
      </c>
      <c r="G17" s="1" t="s">
        <v>57</v>
      </c>
      <c r="Q17" s="1" t="s">
        <v>66</v>
      </c>
      <c r="R17" s="13">
        <f>R14*(R5*R6/100)</f>
        <v>34508250</v>
      </c>
      <c r="S17" s="13">
        <f>S14*(S5*S6/100)</f>
        <v>1724800</v>
      </c>
      <c r="T17" s="13">
        <f>T14*(T5*T6/100)</f>
        <v>4800000</v>
      </c>
      <c r="U17" s="13">
        <f>R17+S17+T17</f>
        <v>41033050</v>
      </c>
    </row>
    <row r="18" spans="17:28" ht="12.75">
      <c r="Q18" s="1" t="s">
        <v>67</v>
      </c>
      <c r="R18" s="13">
        <f>R17-(R15*R5*R6/100)</f>
        <v>9436950</v>
      </c>
      <c r="S18" s="13">
        <f>S17-(S15*S5*S6/100)</f>
        <v>329280</v>
      </c>
      <c r="T18" s="13">
        <f>T17-(T15*T5*T6/100)</f>
        <v>528000</v>
      </c>
      <c r="U18" s="13">
        <f>R18+S18+T18</f>
        <v>10294230</v>
      </c>
      <c r="V18" s="1" t="s">
        <v>3</v>
      </c>
      <c r="W18" s="1" t="s">
        <v>3</v>
      </c>
      <c r="X18" s="1" t="s">
        <v>3</v>
      </c>
      <c r="Y18" s="1" t="s">
        <v>3</v>
      </c>
      <c r="Z18" s="1" t="s">
        <v>3</v>
      </c>
      <c r="AA18" s="1" t="s">
        <v>3</v>
      </c>
      <c r="AB18" s="1" t="s">
        <v>3</v>
      </c>
    </row>
    <row r="19" spans="1:21" ht="12">
      <c r="A19" s="1" t="s">
        <v>68</v>
      </c>
      <c r="D19" s="1" t="s">
        <v>9</v>
      </c>
      <c r="E19" s="1" t="s">
        <v>7</v>
      </c>
      <c r="Q19" s="6" t="s">
        <v>14</v>
      </c>
      <c r="R19" s="6" t="s">
        <v>14</v>
      </c>
      <c r="S19" s="6" t="s">
        <v>14</v>
      </c>
      <c r="T19" s="6" t="s">
        <v>14</v>
      </c>
      <c r="U19" s="6" t="s">
        <v>14</v>
      </c>
    </row>
    <row r="20" spans="4:21" ht="12">
      <c r="D20" s="1" t="s">
        <v>69</v>
      </c>
      <c r="E20" s="1" t="s">
        <v>70</v>
      </c>
      <c r="Q20" s="1" t="s">
        <v>110</v>
      </c>
      <c r="R20" s="13"/>
      <c r="S20" s="13"/>
      <c r="T20" s="13"/>
      <c r="U20" s="13"/>
    </row>
    <row r="21" spans="4:21" ht="12">
      <c r="D21" s="1" t="s">
        <v>71</v>
      </c>
      <c r="E21" s="1" t="s">
        <v>72</v>
      </c>
      <c r="Q21" s="1" t="s">
        <v>73</v>
      </c>
      <c r="R21" s="12" t="s">
        <v>14</v>
      </c>
      <c r="S21" s="12" t="s">
        <v>14</v>
      </c>
      <c r="T21" s="12" t="s">
        <v>14</v>
      </c>
      <c r="U21" s="12" t="s">
        <v>14</v>
      </c>
    </row>
    <row r="22" spans="4:21" ht="12">
      <c r="D22" s="1" t="s">
        <v>57</v>
      </c>
      <c r="E22" s="1" t="s">
        <v>74</v>
      </c>
      <c r="Q22" s="1" t="s">
        <v>3</v>
      </c>
      <c r="R22" s="14" t="s">
        <v>111</v>
      </c>
      <c r="S22" s="14" t="s">
        <v>112</v>
      </c>
      <c r="T22" s="14" t="s">
        <v>113</v>
      </c>
      <c r="U22" s="14" t="s">
        <v>3</v>
      </c>
    </row>
    <row r="23" spans="5:21" ht="12">
      <c r="E23" s="1" t="s">
        <v>75</v>
      </c>
      <c r="Q23" s="1" t="s">
        <v>3</v>
      </c>
      <c r="R23" s="14" t="s">
        <v>111</v>
      </c>
      <c r="S23" s="14" t="s">
        <v>112</v>
      </c>
      <c r="T23" s="14" t="s">
        <v>113</v>
      </c>
      <c r="U23" s="19" t="s">
        <v>116</v>
      </c>
    </row>
    <row r="24" spans="5:21" ht="12">
      <c r="E24" s="1" t="s">
        <v>71</v>
      </c>
      <c r="Q24" s="1" t="s">
        <v>3</v>
      </c>
      <c r="R24" s="14" t="s">
        <v>3</v>
      </c>
      <c r="S24" s="14" t="s">
        <v>3</v>
      </c>
      <c r="T24" s="14" t="s">
        <v>3</v>
      </c>
      <c r="U24" s="14" t="s">
        <v>3</v>
      </c>
    </row>
    <row r="25" spans="5:21" ht="12">
      <c r="E25" s="1" t="s">
        <v>57</v>
      </c>
      <c r="Q25" s="7">
        <f>R5*(R6/100)-R4</f>
        <v>6413.5</v>
      </c>
      <c r="R25" s="7">
        <v>35</v>
      </c>
      <c r="S25" s="14" t="s">
        <v>3</v>
      </c>
      <c r="T25" s="14" t="s">
        <v>3</v>
      </c>
      <c r="U25" s="14" t="s">
        <v>3</v>
      </c>
    </row>
    <row r="26" spans="17:21" ht="12">
      <c r="Q26" s="7">
        <v>0</v>
      </c>
      <c r="R26" s="7">
        <v>45</v>
      </c>
      <c r="S26" s="14" t="s">
        <v>3</v>
      </c>
      <c r="T26" s="14" t="s">
        <v>3</v>
      </c>
      <c r="U26" s="14" t="s">
        <v>3</v>
      </c>
    </row>
    <row r="27" spans="17:18" ht="12">
      <c r="Q27" s="1" t="s">
        <v>3</v>
      </c>
      <c r="R27" s="7">
        <v>0</v>
      </c>
    </row>
    <row r="28" ht="12">
      <c r="R28" s="7">
        <v>0</v>
      </c>
    </row>
    <row r="29" spans="17:21" ht="12">
      <c r="Q29" s="1" t="s">
        <v>3</v>
      </c>
      <c r="R29" s="1" t="s">
        <v>3</v>
      </c>
      <c r="S29" s="1" t="s">
        <v>3</v>
      </c>
      <c r="T29" s="1" t="s">
        <v>3</v>
      </c>
      <c r="U29" s="1" t="s">
        <v>3</v>
      </c>
    </row>
    <row r="30" spans="17:19" ht="12">
      <c r="Q30" s="7">
        <f>S5*(S6/100)-S4</f>
        <v>-356.99999999999994</v>
      </c>
      <c r="R30" s="20"/>
      <c r="S30" s="7">
        <v>2</v>
      </c>
    </row>
    <row r="31" spans="1:19" ht="12">
      <c r="A31" s="1" t="s">
        <v>3</v>
      </c>
      <c r="C31" s="8"/>
      <c r="D31" s="15"/>
      <c r="G31" s="8"/>
      <c r="Q31" s="7">
        <v>0</v>
      </c>
      <c r="S31" s="7">
        <v>5</v>
      </c>
    </row>
    <row r="32" spans="3:21" ht="12">
      <c r="C32" s="8"/>
      <c r="D32" s="15"/>
      <c r="G32" s="8"/>
      <c r="Q32" s="1" t="s">
        <v>3</v>
      </c>
      <c r="R32" s="1" t="s">
        <v>3</v>
      </c>
      <c r="S32" s="7">
        <v>107</v>
      </c>
      <c r="T32" s="1" t="s">
        <v>3</v>
      </c>
      <c r="U32" s="1" t="s">
        <v>3</v>
      </c>
    </row>
    <row r="33" spans="3:14" ht="12">
      <c r="C33" s="8"/>
      <c r="D33" s="15"/>
      <c r="G33" s="8"/>
      <c r="M33" s="7">
        <f>ABS(T25)</f>
        <v>0</v>
      </c>
      <c r="N33" s="7">
        <f>ABS(U25)</f>
        <v>0</v>
      </c>
    </row>
    <row r="34" spans="3:7" ht="12">
      <c r="C34" s="8"/>
      <c r="D34" s="15"/>
      <c r="G34" s="8"/>
    </row>
    <row r="35" spans="3:17" ht="12">
      <c r="C35" s="8"/>
      <c r="D35" s="15"/>
      <c r="G35" s="8"/>
      <c r="Q35" s="7">
        <f>T5*(T6/100)-T4</f>
        <v>1145</v>
      </c>
    </row>
    <row r="36" spans="3:17" ht="12">
      <c r="C36" s="8"/>
      <c r="D36" s="15"/>
      <c r="G36" s="8"/>
      <c r="Q36" s="7">
        <v>0</v>
      </c>
    </row>
    <row r="37" spans="3:17" ht="12">
      <c r="C37" s="8"/>
      <c r="D37" s="15"/>
      <c r="G37" s="8"/>
      <c r="Q37" s="1" t="s">
        <v>3</v>
      </c>
    </row>
    <row r="38" ht="12">
      <c r="G38" s="8"/>
    </row>
    <row r="39" ht="12">
      <c r="G39" s="8"/>
    </row>
    <row r="40" spans="7:21" ht="12">
      <c r="G40" s="8"/>
      <c r="Q40" s="6" t="s">
        <v>14</v>
      </c>
      <c r="R40" s="6" t="s">
        <v>14</v>
      </c>
      <c r="S40" s="6" t="s">
        <v>14</v>
      </c>
      <c r="T40" s="6" t="s">
        <v>14</v>
      </c>
      <c r="U40" s="6" t="s">
        <v>14</v>
      </c>
    </row>
    <row r="41" ht="12">
      <c r="G41" s="8"/>
    </row>
    <row r="42" spans="7:17" ht="12">
      <c r="G42" s="8"/>
      <c r="Q42" s="1" t="s">
        <v>76</v>
      </c>
    </row>
    <row r="43" spans="7:17" ht="12">
      <c r="G43" s="8"/>
      <c r="Q43" s="1" t="s">
        <v>77</v>
      </c>
    </row>
    <row r="44" spans="7:17" ht="12">
      <c r="G44" s="8"/>
      <c r="Q44" s="1" t="s">
        <v>78</v>
      </c>
    </row>
    <row r="45" spans="7:17" ht="12">
      <c r="G45" s="8"/>
      <c r="Q45" s="1" t="s">
        <v>79</v>
      </c>
    </row>
    <row r="46" spans="7:17" ht="12">
      <c r="G46" s="8"/>
      <c r="Q46" s="1" t="s">
        <v>80</v>
      </c>
    </row>
    <row r="47" ht="12">
      <c r="G47" s="8"/>
    </row>
    <row r="48" spans="7:17" ht="12">
      <c r="G48" s="8"/>
      <c r="Q48" s="1" t="s">
        <v>81</v>
      </c>
    </row>
    <row r="49" spans="3:7" ht="12">
      <c r="C49" s="2"/>
      <c r="G49" s="8"/>
    </row>
    <row r="50" ht="12">
      <c r="Q50" s="1" t="s">
        <v>82</v>
      </c>
    </row>
    <row r="51" spans="1:17" ht="12">
      <c r="A51" s="6" t="s">
        <v>14</v>
      </c>
      <c r="B51" s="6" t="s">
        <v>14</v>
      </c>
      <c r="C51" s="6" t="s">
        <v>14</v>
      </c>
      <c r="D51" s="6" t="s">
        <v>14</v>
      </c>
      <c r="E51" s="6" t="s">
        <v>14</v>
      </c>
      <c r="F51" s="6" t="s">
        <v>14</v>
      </c>
      <c r="G51" s="6" t="s">
        <v>14</v>
      </c>
      <c r="H51" s="6" t="s">
        <v>14</v>
      </c>
      <c r="I51" s="6" t="s">
        <v>14</v>
      </c>
      <c r="Q51" s="1" t="s">
        <v>83</v>
      </c>
    </row>
    <row r="52" ht="12">
      <c r="Q52" s="1" t="s">
        <v>84</v>
      </c>
    </row>
    <row r="53" spans="1:17" ht="12">
      <c r="A53" s="1" t="s">
        <v>76</v>
      </c>
      <c r="Q53" s="1" t="s">
        <v>85</v>
      </c>
    </row>
    <row r="54" ht="12">
      <c r="A54" s="1" t="s">
        <v>77</v>
      </c>
    </row>
    <row r="55" ht="12">
      <c r="A55" s="1" t="s">
        <v>78</v>
      </c>
    </row>
    <row r="56" ht="12">
      <c r="A56" s="1" t="s">
        <v>79</v>
      </c>
    </row>
    <row r="57" ht="12">
      <c r="A57" s="1" t="s">
        <v>80</v>
      </c>
    </row>
    <row r="58" spans="17:21" ht="12">
      <c r="Q58" s="6" t="s">
        <v>14</v>
      </c>
      <c r="R58" s="6" t="s">
        <v>14</v>
      </c>
      <c r="S58" s="6" t="s">
        <v>14</v>
      </c>
      <c r="T58" s="6" t="s">
        <v>14</v>
      </c>
      <c r="U58" s="6" t="s">
        <v>14</v>
      </c>
    </row>
    <row r="59" spans="1:19" ht="12">
      <c r="A59" s="1" t="s">
        <v>81</v>
      </c>
      <c r="S59" s="16" t="s">
        <v>86</v>
      </c>
    </row>
    <row r="60" spans="17:21" ht="12">
      <c r="Q60" s="6" t="s">
        <v>14</v>
      </c>
      <c r="R60" s="6" t="s">
        <v>14</v>
      </c>
      <c r="S60" s="6" t="s">
        <v>14</v>
      </c>
      <c r="T60" s="6" t="s">
        <v>14</v>
      </c>
      <c r="U60" s="6" t="s">
        <v>14</v>
      </c>
    </row>
    <row r="61" ht="12">
      <c r="A61" s="1" t="s">
        <v>82</v>
      </c>
    </row>
    <row r="62" spans="1:17" ht="12">
      <c r="A62" s="1" t="s">
        <v>83</v>
      </c>
      <c r="Q62" s="1" t="s">
        <v>87</v>
      </c>
    </row>
    <row r="63" spans="1:17" ht="12">
      <c r="A63" s="1" t="s">
        <v>84</v>
      </c>
      <c r="Q63" s="1" t="s">
        <v>88</v>
      </c>
    </row>
    <row r="64" spans="1:17" ht="12">
      <c r="A64" s="1" t="s">
        <v>85</v>
      </c>
      <c r="Q64" s="1" t="s">
        <v>89</v>
      </c>
    </row>
    <row r="65" ht="12">
      <c r="Q65" s="1" t="s">
        <v>90</v>
      </c>
    </row>
    <row r="66" ht="12">
      <c r="Q66" s="1" t="s">
        <v>91</v>
      </c>
    </row>
    <row r="67" ht="12">
      <c r="Q67" s="1" t="s">
        <v>92</v>
      </c>
    </row>
    <row r="68" ht="12">
      <c r="Q68" s="1" t="s">
        <v>93</v>
      </c>
    </row>
    <row r="69" spans="1:9" ht="12">
      <c r="A69" s="6" t="s">
        <v>14</v>
      </c>
      <c r="B69" s="6" t="s">
        <v>14</v>
      </c>
      <c r="C69" s="6" t="s">
        <v>14</v>
      </c>
      <c r="D69" s="6" t="s">
        <v>14</v>
      </c>
      <c r="E69" s="6" t="s">
        <v>14</v>
      </c>
      <c r="F69" s="6" t="s">
        <v>14</v>
      </c>
      <c r="G69" s="6" t="s">
        <v>14</v>
      </c>
      <c r="H69" s="6" t="s">
        <v>14</v>
      </c>
      <c r="I69" s="6" t="s">
        <v>14</v>
      </c>
    </row>
    <row r="70" spans="3:17" ht="12">
      <c r="C70" s="16" t="s">
        <v>86</v>
      </c>
      <c r="Q70" s="1" t="s">
        <v>94</v>
      </c>
    </row>
    <row r="71" spans="1:17" ht="12">
      <c r="A71" s="6" t="s">
        <v>14</v>
      </c>
      <c r="B71" s="6" t="s">
        <v>14</v>
      </c>
      <c r="C71" s="6" t="s">
        <v>14</v>
      </c>
      <c r="D71" s="6" t="s">
        <v>14</v>
      </c>
      <c r="E71" s="6" t="s">
        <v>14</v>
      </c>
      <c r="F71" s="6" t="s">
        <v>14</v>
      </c>
      <c r="G71" s="6" t="s">
        <v>14</v>
      </c>
      <c r="H71" s="6" t="s">
        <v>14</v>
      </c>
      <c r="I71" s="6" t="s">
        <v>14</v>
      </c>
      <c r="Q71" s="1" t="s">
        <v>95</v>
      </c>
    </row>
    <row r="72" ht="12">
      <c r="Q72" s="1" t="s">
        <v>96</v>
      </c>
    </row>
    <row r="73" spans="1:17" ht="12">
      <c r="A73" s="1" t="s">
        <v>87</v>
      </c>
      <c r="Q73" s="1" t="s">
        <v>97</v>
      </c>
    </row>
    <row r="74" spans="1:17" ht="12">
      <c r="A74" s="1" t="s">
        <v>88</v>
      </c>
      <c r="Q74" s="1" t="s">
        <v>98</v>
      </c>
    </row>
    <row r="75" spans="1:17" ht="12">
      <c r="A75" s="1" t="s">
        <v>89</v>
      </c>
      <c r="Q75" s="1" t="s">
        <v>99</v>
      </c>
    </row>
    <row r="76" ht="12">
      <c r="A76" s="1" t="s">
        <v>90</v>
      </c>
    </row>
    <row r="77" ht="12">
      <c r="A77" s="1" t="s">
        <v>91</v>
      </c>
    </row>
    <row r="78" spans="1:21" ht="12">
      <c r="A78" s="1" t="s">
        <v>92</v>
      </c>
      <c r="Q78" s="6" t="s">
        <v>14</v>
      </c>
      <c r="R78" s="6" t="s">
        <v>14</v>
      </c>
      <c r="S78" s="6" t="s">
        <v>14</v>
      </c>
      <c r="T78" s="6" t="s">
        <v>14</v>
      </c>
      <c r="U78" s="6" t="s">
        <v>14</v>
      </c>
    </row>
    <row r="79" spans="1:19" ht="12">
      <c r="A79" s="1" t="s">
        <v>93</v>
      </c>
      <c r="S79" s="16" t="s">
        <v>100</v>
      </c>
    </row>
    <row r="80" spans="17:21" ht="12">
      <c r="Q80" s="6" t="s">
        <v>14</v>
      </c>
      <c r="R80" s="6" t="s">
        <v>14</v>
      </c>
      <c r="S80" s="6" t="s">
        <v>14</v>
      </c>
      <c r="T80" s="6" t="s">
        <v>14</v>
      </c>
      <c r="U80" s="6" t="s">
        <v>14</v>
      </c>
    </row>
    <row r="81" ht="12">
      <c r="A81" s="1" t="s">
        <v>94</v>
      </c>
    </row>
    <row r="82" spans="1:17" ht="12">
      <c r="A82" s="1" t="s">
        <v>95</v>
      </c>
      <c r="Q82" s="1" t="s">
        <v>101</v>
      </c>
    </row>
    <row r="83" ht="12">
      <c r="A83" s="1" t="s">
        <v>96</v>
      </c>
    </row>
    <row r="84" ht="12">
      <c r="A84" s="1" t="s">
        <v>97</v>
      </c>
    </row>
    <row r="85" spans="1:17" ht="12">
      <c r="A85" s="1" t="s">
        <v>98</v>
      </c>
      <c r="Q85" s="1" t="s">
        <v>102</v>
      </c>
    </row>
    <row r="86" spans="1:17" ht="12">
      <c r="A86" s="1" t="s">
        <v>99</v>
      </c>
      <c r="Q86" s="1" t="s">
        <v>103</v>
      </c>
    </row>
    <row r="88" ht="12">
      <c r="Q88" s="1" t="s">
        <v>104</v>
      </c>
    </row>
    <row r="89" spans="1:17" ht="12">
      <c r="A89" s="6" t="s">
        <v>14</v>
      </c>
      <c r="B89" s="6" t="s">
        <v>14</v>
      </c>
      <c r="C89" s="6" t="s">
        <v>14</v>
      </c>
      <c r="D89" s="6" t="s">
        <v>14</v>
      </c>
      <c r="E89" s="6" t="s">
        <v>14</v>
      </c>
      <c r="F89" s="6" t="s">
        <v>14</v>
      </c>
      <c r="G89" s="6" t="s">
        <v>14</v>
      </c>
      <c r="H89" s="6" t="s">
        <v>14</v>
      </c>
      <c r="I89" s="6" t="s">
        <v>14</v>
      </c>
      <c r="Q89" s="1" t="s">
        <v>105</v>
      </c>
    </row>
    <row r="90" ht="12">
      <c r="C90" s="16" t="s">
        <v>100</v>
      </c>
    </row>
    <row r="91" spans="1:17" ht="12">
      <c r="A91" s="6" t="s">
        <v>14</v>
      </c>
      <c r="B91" s="6" t="s">
        <v>14</v>
      </c>
      <c r="C91" s="6" t="s">
        <v>14</v>
      </c>
      <c r="D91" s="6" t="s">
        <v>14</v>
      </c>
      <c r="E91" s="6" t="s">
        <v>14</v>
      </c>
      <c r="F91" s="6" t="s">
        <v>14</v>
      </c>
      <c r="G91" s="6" t="s">
        <v>14</v>
      </c>
      <c r="H91" s="6" t="s">
        <v>14</v>
      </c>
      <c r="I91" s="6" t="s">
        <v>14</v>
      </c>
      <c r="Q91" s="1" t="s">
        <v>106</v>
      </c>
    </row>
    <row r="93" spans="1:17" ht="12">
      <c r="A93" s="1" t="s">
        <v>101</v>
      </c>
      <c r="Q93" s="1" t="s">
        <v>107</v>
      </c>
    </row>
    <row r="94" ht="12">
      <c r="Q94" s="1" t="s">
        <v>108</v>
      </c>
    </row>
    <row r="96" ht="12">
      <c r="A96" s="1" t="s">
        <v>102</v>
      </c>
    </row>
    <row r="97" ht="12">
      <c r="A97" s="1" t="s">
        <v>103</v>
      </c>
    </row>
    <row r="98" spans="17:21" ht="12">
      <c r="Q98" s="6" t="s">
        <v>14</v>
      </c>
      <c r="R98" s="6" t="s">
        <v>14</v>
      </c>
      <c r="S98" s="6" t="s">
        <v>14</v>
      </c>
      <c r="T98" s="6" t="s">
        <v>14</v>
      </c>
      <c r="U98" s="6" t="s">
        <v>14</v>
      </c>
    </row>
    <row r="99" spans="1:19" ht="12">
      <c r="A99" s="1" t="s">
        <v>104</v>
      </c>
      <c r="S99" s="16" t="s">
        <v>109</v>
      </c>
    </row>
    <row r="100" ht="12">
      <c r="A100" s="1" t="s">
        <v>105</v>
      </c>
    </row>
    <row r="102" ht="12">
      <c r="A102" s="1" t="s">
        <v>106</v>
      </c>
    </row>
    <row r="104" ht="12">
      <c r="A104" s="1" t="s">
        <v>107</v>
      </c>
    </row>
    <row r="105" ht="12">
      <c r="A105" s="1" t="s">
        <v>108</v>
      </c>
    </row>
    <row r="109" spans="1:9" ht="12">
      <c r="A109" s="6" t="s">
        <v>14</v>
      </c>
      <c r="B109" s="6" t="s">
        <v>14</v>
      </c>
      <c r="C109" s="6" t="s">
        <v>14</v>
      </c>
      <c r="D109" s="6" t="s">
        <v>14</v>
      </c>
      <c r="E109" s="6" t="s">
        <v>14</v>
      </c>
      <c r="F109" s="6" t="s">
        <v>14</v>
      </c>
      <c r="G109" s="6" t="s">
        <v>14</v>
      </c>
      <c r="H109" s="6" t="s">
        <v>14</v>
      </c>
      <c r="I109" s="6" t="s">
        <v>14</v>
      </c>
    </row>
    <row r="110" ht="12">
      <c r="C110" s="16" t="s">
        <v>109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2001-02-04T04:39:31Z</dcterms:created>
  <dcterms:modified xsi:type="dcterms:W3CDTF">2007-09-21T01:04:41Z</dcterms:modified>
  <cp:category/>
  <cp:version/>
  <cp:contentType/>
  <cp:contentStatus/>
</cp:coreProperties>
</file>